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0755"/>
  </bookViews>
  <sheets>
    <sheet name="H28年度会員数・サポート件数" sheetId="1" r:id="rId1"/>
  </sheets>
  <externalReferences>
    <externalReference r:id="rId2"/>
  </externalReferences>
  <definedNames>
    <definedName name="_xlnm.Print_Area" localSheetId="0">H28年度会員数・サポート件数!$A$1:$X$40</definedName>
  </definedNames>
  <calcPr calcId="145621"/>
</workbook>
</file>

<file path=xl/calcChain.xml><?xml version="1.0" encoding="utf-8"?>
<calcChain xmlns="http://schemas.openxmlformats.org/spreadsheetml/2006/main">
  <c r="K29" i="1" l="1"/>
  <c r="K28" i="1"/>
  <c r="I28" i="1"/>
  <c r="F28" i="1"/>
  <c r="U27" i="1"/>
  <c r="U29" i="1" s="1"/>
  <c r="K26" i="1"/>
  <c r="I26" i="1"/>
  <c r="U25" i="1"/>
  <c r="K24" i="1"/>
  <c r="I24" i="1"/>
  <c r="K22" i="1"/>
  <c r="I22" i="1"/>
  <c r="S21" i="1"/>
  <c r="S23" i="1" s="1"/>
  <c r="S25" i="1" s="1"/>
  <c r="S27" i="1" s="1"/>
  <c r="S29" i="1" s="1"/>
  <c r="K20" i="1"/>
  <c r="I20" i="1"/>
  <c r="S19" i="1"/>
  <c r="K18" i="1"/>
  <c r="K16" i="1"/>
  <c r="I16" i="1"/>
  <c r="K14" i="1"/>
  <c r="F14" i="1"/>
  <c r="I14" i="1" s="1"/>
  <c r="K12" i="1"/>
  <c r="F12" i="1"/>
  <c r="I12" i="1" s="1"/>
  <c r="K10" i="1"/>
  <c r="X8" i="1"/>
  <c r="W8" i="1"/>
  <c r="V8" i="1"/>
  <c r="U8" i="1"/>
  <c r="R8" i="1"/>
  <c r="Q8" i="1"/>
  <c r="O8" i="1"/>
  <c r="N8" i="1"/>
  <c r="M8" i="1"/>
  <c r="K8" i="1"/>
  <c r="J8" i="1"/>
  <c r="G8" i="1"/>
  <c r="F8" i="1"/>
  <c r="E8" i="1"/>
  <c r="I8" i="1" s="1"/>
  <c r="V7" i="1"/>
  <c r="V9" i="1" s="1"/>
  <c r="V11" i="1" s="1"/>
  <c r="V13" i="1" s="1"/>
  <c r="V15" i="1" s="1"/>
  <c r="V17" i="1" s="1"/>
  <c r="V19" i="1" s="1"/>
  <c r="V21" i="1" s="1"/>
  <c r="V23" i="1" s="1"/>
  <c r="V25" i="1" s="1"/>
  <c r="V27" i="1" s="1"/>
  <c r="V29" i="1" s="1"/>
  <c r="U7" i="1"/>
  <c r="U9" i="1" s="1"/>
  <c r="U11" i="1" s="1"/>
  <c r="U13" i="1" s="1"/>
  <c r="U15" i="1" s="1"/>
  <c r="U17" i="1" s="1"/>
  <c r="U19" i="1" s="1"/>
  <c r="U21" i="1" s="1"/>
  <c r="T7" i="1"/>
  <c r="T9" i="1" s="1"/>
  <c r="T11" i="1" s="1"/>
  <c r="T13" i="1" s="1"/>
  <c r="T15" i="1" s="1"/>
  <c r="T17" i="1" s="1"/>
  <c r="T19" i="1" s="1"/>
  <c r="T21" i="1" s="1"/>
  <c r="T23" i="1" s="1"/>
  <c r="T25" i="1" s="1"/>
  <c r="T27" i="1" s="1"/>
  <c r="T29" i="1" s="1"/>
  <c r="S7" i="1"/>
  <c r="S9" i="1" s="1"/>
  <c r="S11" i="1" s="1"/>
  <c r="S13" i="1" s="1"/>
  <c r="S15" i="1" s="1"/>
  <c r="Q7" i="1"/>
  <c r="Q9" i="1" s="1"/>
  <c r="Q11" i="1" s="1"/>
  <c r="Q13" i="1" s="1"/>
  <c r="Q15" i="1" s="1"/>
  <c r="Q17" i="1" s="1"/>
  <c r="Q19" i="1" s="1"/>
  <c r="Q21" i="1" s="1"/>
  <c r="Q23" i="1" s="1"/>
  <c r="Q25" i="1" s="1"/>
  <c r="Q27" i="1" s="1"/>
  <c r="Q29" i="1" s="1"/>
  <c r="O7" i="1"/>
  <c r="O9" i="1" s="1"/>
  <c r="O11" i="1" s="1"/>
  <c r="O13" i="1" s="1"/>
  <c r="O15" i="1" s="1"/>
  <c r="O17" i="1" s="1"/>
  <c r="O19" i="1" s="1"/>
  <c r="O21" i="1" s="1"/>
  <c r="O23" i="1" s="1"/>
  <c r="O25" i="1" s="1"/>
  <c r="O27" i="1" s="1"/>
  <c r="O29" i="1" s="1"/>
  <c r="N7" i="1"/>
  <c r="N9" i="1" s="1"/>
  <c r="N11" i="1" s="1"/>
  <c r="N13" i="1" s="1"/>
  <c r="N15" i="1" s="1"/>
  <c r="N17" i="1" s="1"/>
  <c r="N19" i="1" s="1"/>
  <c r="N21" i="1" s="1"/>
  <c r="N23" i="1" s="1"/>
  <c r="N25" i="1" s="1"/>
  <c r="N27" i="1" s="1"/>
  <c r="N29" i="1" s="1"/>
  <c r="L7" i="1"/>
  <c r="L9" i="1" s="1"/>
  <c r="L11" i="1" s="1"/>
  <c r="L13" i="1" s="1"/>
  <c r="L15" i="1" s="1"/>
  <c r="L17" i="1" s="1"/>
  <c r="L19" i="1" s="1"/>
  <c r="L21" i="1" s="1"/>
  <c r="L23" i="1" s="1"/>
  <c r="L25" i="1" s="1"/>
  <c r="L27" i="1" s="1"/>
  <c r="L29" i="1" s="1"/>
  <c r="E7" i="1"/>
  <c r="E9" i="1" s="1"/>
  <c r="E11" i="1" s="1"/>
  <c r="X6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X27" i="1" s="1"/>
  <c r="X29" i="1" s="1"/>
  <c r="W6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W27" i="1" s="1"/>
  <c r="W29" i="1" s="1"/>
  <c r="R6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R27" i="1" s="1"/>
  <c r="R29" i="1" s="1"/>
  <c r="P6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P27" i="1" s="1"/>
  <c r="P29" i="1" s="1"/>
  <c r="M6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M27" i="1" s="1"/>
  <c r="M29" i="1" s="1"/>
  <c r="K6" i="1"/>
  <c r="J6" i="1"/>
  <c r="J7" i="1" s="1"/>
  <c r="J9" i="1" s="1"/>
  <c r="J11" i="1" s="1"/>
  <c r="J13" i="1" s="1"/>
  <c r="J15" i="1" s="1"/>
  <c r="J17" i="1" s="1"/>
  <c r="J19" i="1" s="1"/>
  <c r="J21" i="1" s="1"/>
  <c r="J23" i="1" s="1"/>
  <c r="J25" i="1" s="1"/>
  <c r="J27" i="1" s="1"/>
  <c r="J29" i="1" s="1"/>
  <c r="G6" i="1"/>
  <c r="F6" i="1"/>
  <c r="I6" i="1" s="1"/>
  <c r="I7" i="1" l="1"/>
</calcChain>
</file>

<file path=xl/sharedStrings.xml><?xml version="1.0" encoding="utf-8"?>
<sst xmlns="http://schemas.openxmlformats.org/spreadsheetml/2006/main" count="62" uniqueCount="39">
  <si>
    <t>いわで・きのかわファミリー・サポート・センター「そらまめサポート」</t>
    <phoneticPr fontId="1"/>
  </si>
  <si>
    <t>会員数・サポート件数等累積一覧 (H28.4～）</t>
    <rPh sb="0" eb="3">
      <t>カイインスウ</t>
    </rPh>
    <rPh sb="8" eb="10">
      <t>ケンスウ</t>
    </rPh>
    <rPh sb="10" eb="11">
      <t>トウ</t>
    </rPh>
    <rPh sb="11" eb="13">
      <t>ルイセキ</t>
    </rPh>
    <rPh sb="13" eb="15">
      <t>イチラン</t>
    </rPh>
    <phoneticPr fontId="1"/>
  </si>
  <si>
    <t>会　員　数</t>
    <rPh sb="0" eb="1">
      <t>カイ</t>
    </rPh>
    <rPh sb="2" eb="3">
      <t>イン</t>
    </rPh>
    <rPh sb="4" eb="5">
      <t>スウ</t>
    </rPh>
    <phoneticPr fontId="1"/>
  </si>
  <si>
    <t>サ　 　ポ　 　ー　 　ト　　 内　 　訳</t>
    <rPh sb="16" eb="17">
      <t>ナイ</t>
    </rPh>
    <rPh sb="20" eb="21">
      <t>ヤク</t>
    </rPh>
    <phoneticPr fontId="1"/>
  </si>
  <si>
    <t>　</t>
    <phoneticPr fontId="1"/>
  </si>
  <si>
    <t>　利用会員</t>
    <rPh sb="1" eb="3">
      <t>リヨウ</t>
    </rPh>
    <rPh sb="3" eb="5">
      <t>カイイン</t>
    </rPh>
    <phoneticPr fontId="1"/>
  </si>
  <si>
    <t>　退会</t>
    <rPh sb="1" eb="3">
      <t>タイカイ</t>
    </rPh>
    <phoneticPr fontId="1"/>
  </si>
  <si>
    <t>　スタッフ会員</t>
    <rPh sb="5" eb="7">
      <t>カイイン</t>
    </rPh>
    <phoneticPr fontId="1"/>
  </si>
  <si>
    <t>　両方会員</t>
    <rPh sb="1" eb="3">
      <t>リョウホウ</t>
    </rPh>
    <rPh sb="3" eb="5">
      <t>カイイン</t>
    </rPh>
    <phoneticPr fontId="1"/>
  </si>
  <si>
    <t>　合　計</t>
    <rPh sb="1" eb="2">
      <t>ア</t>
    </rPh>
    <rPh sb="3" eb="4">
      <t>ケイ</t>
    </rPh>
    <phoneticPr fontId="1"/>
  </si>
  <si>
    <t>　事前打合せ当月数</t>
    <rPh sb="1" eb="3">
      <t>ジゼン</t>
    </rPh>
    <rPh sb="3" eb="4">
      <t>ウ</t>
    </rPh>
    <rPh sb="4" eb="5">
      <t>ア</t>
    </rPh>
    <rPh sb="6" eb="8">
      <t>トウゲツ</t>
    </rPh>
    <rPh sb="8" eb="9">
      <t>スウ</t>
    </rPh>
    <phoneticPr fontId="1"/>
  </si>
  <si>
    <t>　援助活動当月実施数</t>
    <rPh sb="7" eb="9">
      <t>ジッシ</t>
    </rPh>
    <rPh sb="9" eb="10">
      <t>スウ</t>
    </rPh>
    <phoneticPr fontId="1"/>
  </si>
  <si>
    <t xml:space="preserve"> 病児・病後児の預かり</t>
    <phoneticPr fontId="1"/>
  </si>
  <si>
    <t xml:space="preserve"> 宿泊を伴う預かり</t>
    <phoneticPr fontId="1"/>
  </si>
  <si>
    <t xml:space="preserve"> 緊急度の高い預かり</t>
    <phoneticPr fontId="1"/>
  </si>
  <si>
    <t xml:space="preserve"> 緊急度の高い送迎</t>
    <phoneticPr fontId="1"/>
  </si>
  <si>
    <t xml:space="preserve"> 保育施設の保育開始時や保
 育終了後の子どもの預かり</t>
    <phoneticPr fontId="1"/>
  </si>
  <si>
    <t xml:space="preserve"> 保育施設までの送迎</t>
    <phoneticPr fontId="1"/>
  </si>
  <si>
    <t xml:space="preserve"> 放課後児童クラブ終了後の
 子どもの預かり</t>
    <phoneticPr fontId="1"/>
  </si>
  <si>
    <t>　保育施設休日の預かり</t>
    <rPh sb="1" eb="3">
      <t>ホイク</t>
    </rPh>
    <rPh sb="3" eb="5">
      <t>シセツ</t>
    </rPh>
    <rPh sb="5" eb="7">
      <t>キュウジツ</t>
    </rPh>
    <rPh sb="8" eb="9">
      <t>アズ</t>
    </rPh>
    <phoneticPr fontId="1"/>
  </si>
  <si>
    <t>　未就園児の預かり</t>
    <rPh sb="1" eb="5">
      <t>ミシュウエンジ</t>
    </rPh>
    <rPh sb="6" eb="7">
      <t>アズ</t>
    </rPh>
    <phoneticPr fontId="1"/>
  </si>
  <si>
    <t>　習い事の送迎</t>
    <rPh sb="1" eb="2">
      <t>ナラ</t>
    </rPh>
    <rPh sb="3" eb="4">
      <t>ゴト</t>
    </rPh>
    <rPh sb="5" eb="7">
      <t>ソウゲイ</t>
    </rPh>
    <phoneticPr fontId="1"/>
  </si>
  <si>
    <t xml:space="preserve"> その他</t>
    <phoneticPr fontId="1"/>
  </si>
  <si>
    <t>　問い合せ件数</t>
    <rPh sb="1" eb="2">
      <t>ト</t>
    </rPh>
    <rPh sb="3" eb="4">
      <t>ア</t>
    </rPh>
    <rPh sb="5" eb="7">
      <t>ケンスウ</t>
    </rPh>
    <phoneticPr fontId="1"/>
  </si>
  <si>
    <t>　来所者数</t>
    <rPh sb="1" eb="2">
      <t>ライ</t>
    </rPh>
    <rPh sb="2" eb="3">
      <t>ショ</t>
    </rPh>
    <rPh sb="3" eb="4">
      <t>シャ</t>
    </rPh>
    <rPh sb="4" eb="5">
      <t>スウ</t>
    </rPh>
    <phoneticPr fontId="1"/>
  </si>
  <si>
    <t>4月</t>
    <rPh sb="1" eb="2">
      <t>ガツ</t>
    </rPh>
    <phoneticPr fontId="1"/>
  </si>
  <si>
    <t>新規</t>
    <rPh sb="0" eb="2">
      <t>シンキ</t>
    </rPh>
    <phoneticPr fontId="1"/>
  </si>
  <si>
    <t>累計</t>
    <rPh sb="0" eb="2">
      <t>ルイケイ</t>
    </rPh>
    <phoneticPr fontId="1"/>
  </si>
  <si>
    <t>5月</t>
    <phoneticPr fontId="1"/>
  </si>
  <si>
    <t>6月</t>
    <phoneticPr fontId="1"/>
  </si>
  <si>
    <t>7月</t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</si>
  <si>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</si>
  <si>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</si>
  <si>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</si>
  <si>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</si>
  <si>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</si>
  <si>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</si>
  <si>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phoneticPr fontId="1"/>
  </si>
  <si>
    <t>３月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</si>
</sst>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5" xfId="0" applyFont="1" applyBorder="1" applyAlignment="1">
      <alignment horizontal="center" vertical="top" textRotation="255"/>
    </xf>
    <xf numFmtId="0" fontId="3" fillId="0" borderId="16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center" vertical="top" textRotation="255"/>
    </xf>
    <xf numFmtId="0" fontId="3" fillId="0" borderId="18" xfId="0" applyFont="1" applyBorder="1" applyAlignment="1">
      <alignment horizontal="center" vertical="top" textRotation="255"/>
    </xf>
    <xf numFmtId="0" fontId="3" fillId="0" borderId="19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 vertical="top" textRotation="255"/>
    </xf>
    <xf numFmtId="0" fontId="3" fillId="0" borderId="21" xfId="0" applyFont="1" applyFill="1" applyBorder="1" applyAlignment="1">
      <alignment horizontal="center" vertical="top" textRotation="255"/>
    </xf>
    <xf numFmtId="0" fontId="0" fillId="0" borderId="16" xfId="0" applyFill="1" applyBorder="1" applyAlignment="1">
      <alignment horizontal="center" vertical="top" textRotation="255"/>
    </xf>
    <xf numFmtId="0" fontId="0" fillId="0" borderId="17" xfId="0" applyFill="1" applyBorder="1" applyAlignment="1">
      <alignment horizontal="center" vertical="top" textRotation="255"/>
    </xf>
    <xf numFmtId="0" fontId="0" fillId="0" borderId="1" xfId="0" applyFill="1" applyBorder="1" applyAlignment="1">
      <alignment horizontal="center" vertical="top" textRotation="255" wrapText="1"/>
    </xf>
    <xf numFmtId="0" fontId="0" fillId="0" borderId="22" xfId="0" applyFill="1" applyBorder="1" applyAlignment="1">
      <alignment horizontal="center" vertical="top" textRotation="255" wrapText="1"/>
    </xf>
    <xf numFmtId="0" fontId="0" fillId="0" borderId="23" xfId="0" applyFill="1" applyBorder="1" applyAlignment="1">
      <alignment horizontal="center" vertical="top" textRotation="255" wrapText="1"/>
    </xf>
    <xf numFmtId="0" fontId="0" fillId="0" borderId="16" xfId="0" applyFill="1" applyBorder="1" applyAlignment="1">
      <alignment horizontal="center" vertical="top" textRotation="255" wrapText="1"/>
    </xf>
    <xf numFmtId="0" fontId="0" fillId="0" borderId="24" xfId="0" applyFill="1" applyBorder="1" applyAlignment="1">
      <alignment horizontal="center" vertical="top" textRotation="255" wrapText="1"/>
    </xf>
    <xf numFmtId="0" fontId="3" fillId="0" borderId="25" xfId="0" applyFont="1" applyBorder="1" applyAlignment="1">
      <alignment horizontal="center" vertical="top" textRotation="255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6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963;&#21205;&#22577;&#21578;H28&#24180;&#2423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28.4 "/>
      <sheetName val="Ｈ28.5"/>
      <sheetName val="H28.6"/>
      <sheetName val="H28.7"/>
      <sheetName val="H28.8"/>
      <sheetName val="H28.9"/>
      <sheetName val="H28.10"/>
      <sheetName val="H28.11"/>
      <sheetName val="H28.12"/>
      <sheetName val="H29.1"/>
      <sheetName val="H29.2"/>
      <sheetName val="H28.3"/>
      <sheetName val="H28年度市町別活動件数"/>
      <sheetName val="H28年度会員"/>
      <sheetName val="H28年度会員数・サポート件数"/>
      <sheetName val="累計・会員"/>
    </sheetNames>
    <sheetDataSet>
      <sheetData sheetId="0">
        <row r="15">
          <cell r="E15">
            <v>0</v>
          </cell>
        </row>
        <row r="16">
          <cell r="E16">
            <v>0</v>
          </cell>
        </row>
        <row r="23">
          <cell r="E23">
            <v>12</v>
          </cell>
        </row>
        <row r="24">
          <cell r="E24">
            <v>125</v>
          </cell>
        </row>
        <row r="32">
          <cell r="E32">
            <v>0</v>
          </cell>
        </row>
        <row r="36">
          <cell r="E36">
            <v>9</v>
          </cell>
        </row>
        <row r="38">
          <cell r="E38">
            <v>0</v>
          </cell>
        </row>
        <row r="48">
          <cell r="E48">
            <v>15</v>
          </cell>
        </row>
      </sheetData>
      <sheetData sheetId="1">
        <row r="13">
          <cell r="E13">
            <v>1</v>
          </cell>
        </row>
        <row r="15">
          <cell r="E15">
            <v>0</v>
          </cell>
        </row>
        <row r="16">
          <cell r="E16">
            <v>0</v>
          </cell>
        </row>
        <row r="23">
          <cell r="E23">
            <v>14</v>
          </cell>
        </row>
        <row r="24">
          <cell r="E24">
            <v>94</v>
          </cell>
        </row>
        <row r="32">
          <cell r="E32">
            <v>0</v>
          </cell>
        </row>
        <row r="33">
          <cell r="E33">
            <v>2</v>
          </cell>
        </row>
        <row r="34">
          <cell r="E34">
            <v>1</v>
          </cell>
        </row>
        <row r="37">
          <cell r="E37">
            <v>22</v>
          </cell>
        </row>
        <row r="38">
          <cell r="E38">
            <v>0</v>
          </cell>
        </row>
        <row r="41">
          <cell r="E41">
            <v>40</v>
          </cell>
        </row>
        <row r="42">
          <cell r="E42">
            <v>23</v>
          </cell>
        </row>
        <row r="48">
          <cell r="E48">
            <v>8</v>
          </cell>
        </row>
      </sheetData>
      <sheetData sheetId="2"/>
      <sheetData sheetId="3">
        <row r="15">
          <cell r="E15">
            <v>0</v>
          </cell>
        </row>
      </sheetData>
      <sheetData sheetId="4">
        <row r="15">
          <cell r="E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5">
          <cell r="E15">
            <v>0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X30"/>
  <sheetViews>
    <sheetView tabSelected="1" view="pageBreakPreview" zoomScaleNormal="100" zoomScaleSheetLayoutView="10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M51" sqref="M51"/>
    </sheetView>
  </sheetViews>
  <sheetFormatPr defaultRowHeight="13.5"/>
  <cols>
    <col min="4" max="9" width="6.25" customWidth="1"/>
  </cols>
  <sheetData>
    <row r="1" spans="1:24" ht="20.100000000000001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7.25">
      <c r="A2" s="2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7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4"/>
      <c r="B4" s="5"/>
      <c r="C4" s="5"/>
      <c r="D4" s="6" t="s">
        <v>2</v>
      </c>
      <c r="E4" s="7"/>
      <c r="F4" s="7"/>
      <c r="G4" s="7"/>
      <c r="H4" s="7"/>
      <c r="I4" s="8"/>
      <c r="J4" s="9"/>
      <c r="K4" s="10"/>
      <c r="L4" s="11" t="s">
        <v>3</v>
      </c>
      <c r="M4" s="7"/>
      <c r="N4" s="7"/>
      <c r="O4" s="7"/>
      <c r="P4" s="7"/>
      <c r="Q4" s="7"/>
      <c r="R4" s="7"/>
      <c r="S4" s="7"/>
      <c r="T4" s="7"/>
      <c r="U4" s="7"/>
      <c r="V4" s="12"/>
      <c r="W4" s="13"/>
      <c r="X4" s="14"/>
    </row>
    <row r="5" spans="1:24" ht="197.25" customHeight="1">
      <c r="A5" s="15"/>
      <c r="B5" s="16"/>
      <c r="C5" s="17" t="s">
        <v>4</v>
      </c>
      <c r="D5" s="18" t="s">
        <v>5</v>
      </c>
      <c r="E5" s="19" t="s">
        <v>6</v>
      </c>
      <c r="F5" s="20" t="s">
        <v>7</v>
      </c>
      <c r="G5" s="21" t="s">
        <v>6</v>
      </c>
      <c r="H5" s="22" t="s">
        <v>8</v>
      </c>
      <c r="I5" s="23" t="s">
        <v>9</v>
      </c>
      <c r="J5" s="24" t="s">
        <v>10</v>
      </c>
      <c r="K5" s="25" t="s">
        <v>11</v>
      </c>
      <c r="L5" s="26" t="s">
        <v>12</v>
      </c>
      <c r="M5" s="27" t="s">
        <v>13</v>
      </c>
      <c r="N5" s="26" t="s">
        <v>14</v>
      </c>
      <c r="O5" s="27" t="s">
        <v>15</v>
      </c>
      <c r="P5" s="28" t="s">
        <v>16</v>
      </c>
      <c r="Q5" s="27" t="s">
        <v>17</v>
      </c>
      <c r="R5" s="29" t="s">
        <v>18</v>
      </c>
      <c r="S5" s="30" t="s">
        <v>19</v>
      </c>
      <c r="T5" s="30" t="s">
        <v>20</v>
      </c>
      <c r="U5" s="31" t="s">
        <v>21</v>
      </c>
      <c r="V5" s="32" t="s">
        <v>22</v>
      </c>
      <c r="W5" s="19" t="s">
        <v>23</v>
      </c>
      <c r="X5" s="33" t="s">
        <v>24</v>
      </c>
    </row>
    <row r="6" spans="1:24" ht="17.25">
      <c r="A6" s="15"/>
      <c r="B6" s="34" t="s">
        <v>25</v>
      </c>
      <c r="C6" s="35" t="s">
        <v>26</v>
      </c>
      <c r="D6" s="36">
        <v>11</v>
      </c>
      <c r="E6" s="36">
        <v>1</v>
      </c>
      <c r="F6" s="37">
        <f>'[1]Ｈ28.4 '!E15</f>
        <v>0</v>
      </c>
      <c r="G6" s="38">
        <f>'[1]Ｈ28.4 '!E16</f>
        <v>0</v>
      </c>
      <c r="H6" s="39">
        <v>0</v>
      </c>
      <c r="I6" s="40">
        <f>D6-E6+F6-G6+H6</f>
        <v>10</v>
      </c>
      <c r="J6" s="41">
        <f>'[1]Ｈ28.4 '!E48</f>
        <v>15</v>
      </c>
      <c r="K6" s="42">
        <f>SUM(L6:V6)</f>
        <v>90</v>
      </c>
      <c r="L6" s="43">
        <v>2</v>
      </c>
      <c r="M6" s="37">
        <f>'[1]Ｈ28.4 '!E32</f>
        <v>0</v>
      </c>
      <c r="N6" s="36">
        <v>1</v>
      </c>
      <c r="O6" s="37">
        <v>1</v>
      </c>
      <c r="P6" s="38">
        <f>'[1]Ｈ28.4 '!E36</f>
        <v>9</v>
      </c>
      <c r="Q6" s="37">
        <v>17</v>
      </c>
      <c r="R6" s="36">
        <f>'[1]Ｈ28.4 '!E38</f>
        <v>0</v>
      </c>
      <c r="S6" s="37">
        <v>0</v>
      </c>
      <c r="T6" s="37">
        <v>6</v>
      </c>
      <c r="U6" s="36">
        <v>25</v>
      </c>
      <c r="V6" s="44">
        <v>29</v>
      </c>
      <c r="W6" s="36">
        <f>'[1]Ｈ28.4 '!E23</f>
        <v>12</v>
      </c>
      <c r="X6" s="45">
        <f>'[1]Ｈ28.4 '!E24</f>
        <v>125</v>
      </c>
    </row>
    <row r="7" spans="1:24" ht="17.25">
      <c r="A7" s="15"/>
      <c r="B7" s="46"/>
      <c r="C7" s="47" t="s">
        <v>27</v>
      </c>
      <c r="D7" s="48">
        <v>481</v>
      </c>
      <c r="E7" s="48">
        <f>E6</f>
        <v>1</v>
      </c>
      <c r="F7" s="49">
        <v>120</v>
      </c>
      <c r="G7" s="50">
        <v>0</v>
      </c>
      <c r="H7" s="51">
        <v>19</v>
      </c>
      <c r="I7" s="52">
        <f>D7-E7+F7-G7+H7</f>
        <v>619</v>
      </c>
      <c r="J7" s="53">
        <f t="shared" ref="J7:Q7" si="0">J6</f>
        <v>15</v>
      </c>
      <c r="K7" s="54">
        <v>90</v>
      </c>
      <c r="L7" s="48">
        <f t="shared" si="0"/>
        <v>2</v>
      </c>
      <c r="M7" s="49">
        <f t="shared" si="0"/>
        <v>0</v>
      </c>
      <c r="N7" s="48">
        <f t="shared" si="0"/>
        <v>1</v>
      </c>
      <c r="O7" s="49">
        <f t="shared" si="0"/>
        <v>1</v>
      </c>
      <c r="P7" s="55">
        <f t="shared" si="0"/>
        <v>9</v>
      </c>
      <c r="Q7" s="49">
        <f t="shared" si="0"/>
        <v>17</v>
      </c>
      <c r="R7" s="48">
        <f>0+R6</f>
        <v>0</v>
      </c>
      <c r="S7" s="49">
        <f>0+S6</f>
        <v>0</v>
      </c>
      <c r="T7" s="49">
        <f>T6</f>
        <v>6</v>
      </c>
      <c r="U7" s="48">
        <f>U6</f>
        <v>25</v>
      </c>
      <c r="V7" s="56">
        <f>V6</f>
        <v>29</v>
      </c>
      <c r="W7" s="48">
        <f>W6</f>
        <v>12</v>
      </c>
      <c r="X7" s="56">
        <f>X6</f>
        <v>125</v>
      </c>
    </row>
    <row r="8" spans="1:24" ht="17.25">
      <c r="A8" s="15"/>
      <c r="B8" s="34" t="s">
        <v>28</v>
      </c>
      <c r="C8" s="35" t="s">
        <v>26</v>
      </c>
      <c r="D8" s="36">
        <v>6</v>
      </c>
      <c r="E8" s="36">
        <f>[1]Ｈ28.5!E13</f>
        <v>1</v>
      </c>
      <c r="F8" s="36">
        <f>[1]Ｈ28.5!E15</f>
        <v>0</v>
      </c>
      <c r="G8" s="57">
        <f>[1]Ｈ28.5!E16</f>
        <v>0</v>
      </c>
      <c r="H8" s="58">
        <v>0</v>
      </c>
      <c r="I8" s="40">
        <f>D8-E8+F8-G8+H8</f>
        <v>5</v>
      </c>
      <c r="J8" s="41">
        <f>[1]Ｈ28.5!E48</f>
        <v>8</v>
      </c>
      <c r="K8" s="42">
        <f>SUM(L8:V8)</f>
        <v>109</v>
      </c>
      <c r="L8" s="59">
        <v>1</v>
      </c>
      <c r="M8" s="36">
        <f>[1]Ｈ28.5!E32</f>
        <v>0</v>
      </c>
      <c r="N8" s="43">
        <f>[1]Ｈ28.5!E33</f>
        <v>2</v>
      </c>
      <c r="O8" s="37">
        <f>[1]Ｈ28.5!E34</f>
        <v>1</v>
      </c>
      <c r="P8" s="60">
        <v>13</v>
      </c>
      <c r="Q8" s="37">
        <f>[1]Ｈ28.5!E37</f>
        <v>22</v>
      </c>
      <c r="R8" s="43">
        <f>[1]Ｈ28.5!E38</f>
        <v>0</v>
      </c>
      <c r="S8" s="60">
        <v>1</v>
      </c>
      <c r="T8" s="60">
        <v>6</v>
      </c>
      <c r="U8" s="60">
        <f>[1]Ｈ28.5!E41</f>
        <v>40</v>
      </c>
      <c r="V8" s="45">
        <f>[1]Ｈ28.5!E42</f>
        <v>23</v>
      </c>
      <c r="W8" s="61">
        <f>[1]Ｈ28.5!E23</f>
        <v>14</v>
      </c>
      <c r="X8" s="62">
        <f>[1]Ｈ28.5!E24</f>
        <v>94</v>
      </c>
    </row>
    <row r="9" spans="1:24" ht="17.25">
      <c r="A9" s="15"/>
      <c r="B9" s="46"/>
      <c r="C9" s="47" t="s">
        <v>27</v>
      </c>
      <c r="D9" s="48">
        <v>487</v>
      </c>
      <c r="E9" s="48">
        <f t="shared" ref="E9:X9" si="1">E7+E8</f>
        <v>2</v>
      </c>
      <c r="F9" s="48">
        <v>120</v>
      </c>
      <c r="G9" s="55">
        <v>0</v>
      </c>
      <c r="H9" s="51">
        <v>19</v>
      </c>
      <c r="I9" s="48">
        <v>624</v>
      </c>
      <c r="J9" s="53">
        <f t="shared" si="1"/>
        <v>23</v>
      </c>
      <c r="K9" s="54">
        <v>199</v>
      </c>
      <c r="L9" s="63">
        <f t="shared" si="1"/>
        <v>3</v>
      </c>
      <c r="M9" s="64">
        <f t="shared" si="1"/>
        <v>0</v>
      </c>
      <c r="N9" s="49">
        <f t="shared" si="1"/>
        <v>3</v>
      </c>
      <c r="O9" s="49">
        <f t="shared" si="1"/>
        <v>2</v>
      </c>
      <c r="P9" s="65">
        <f t="shared" si="1"/>
        <v>22</v>
      </c>
      <c r="Q9" s="65">
        <f t="shared" si="1"/>
        <v>39</v>
      </c>
      <c r="R9" s="49">
        <f t="shared" si="1"/>
        <v>0</v>
      </c>
      <c r="S9" s="49">
        <f t="shared" si="1"/>
        <v>1</v>
      </c>
      <c r="T9" s="65">
        <f t="shared" si="1"/>
        <v>12</v>
      </c>
      <c r="U9" s="65">
        <f t="shared" si="1"/>
        <v>65</v>
      </c>
      <c r="V9" s="66">
        <f t="shared" si="1"/>
        <v>52</v>
      </c>
      <c r="W9" s="48">
        <f t="shared" si="1"/>
        <v>26</v>
      </c>
      <c r="X9" s="56">
        <f t="shared" si="1"/>
        <v>219</v>
      </c>
    </row>
    <row r="10" spans="1:24" ht="17.25">
      <c r="B10" s="34" t="s">
        <v>29</v>
      </c>
      <c r="C10" s="35" t="s">
        <v>26</v>
      </c>
      <c r="D10" s="67">
        <v>4</v>
      </c>
      <c r="E10" s="67">
        <v>0</v>
      </c>
      <c r="F10" s="68">
        <v>11</v>
      </c>
      <c r="G10" s="57">
        <v>0</v>
      </c>
      <c r="H10" s="58">
        <v>1</v>
      </c>
      <c r="I10" s="40">
        <v>16</v>
      </c>
      <c r="J10" s="41">
        <v>14</v>
      </c>
      <c r="K10" s="42">
        <f>SUM(L10:V10)</f>
        <v>144</v>
      </c>
      <c r="L10" s="69">
        <v>4</v>
      </c>
      <c r="M10" s="36">
        <v>0</v>
      </c>
      <c r="N10" s="37">
        <v>2</v>
      </c>
      <c r="O10" s="37">
        <v>0</v>
      </c>
      <c r="P10" s="37">
        <v>20</v>
      </c>
      <c r="Q10" s="37">
        <v>24</v>
      </c>
      <c r="R10" s="37">
        <v>0</v>
      </c>
      <c r="S10" s="37">
        <v>0</v>
      </c>
      <c r="T10" s="37">
        <v>21</v>
      </c>
      <c r="U10" s="37">
        <v>45</v>
      </c>
      <c r="V10" s="44">
        <v>28</v>
      </c>
      <c r="W10" s="67">
        <v>3</v>
      </c>
      <c r="X10" s="62">
        <v>135</v>
      </c>
    </row>
    <row r="11" spans="1:24" ht="17.25">
      <c r="B11" s="46"/>
      <c r="C11" s="47" t="s">
        <v>27</v>
      </c>
      <c r="D11" s="48">
        <v>490</v>
      </c>
      <c r="E11" s="48">
        <f t="shared" ref="E11:X11" si="2">E9+E10</f>
        <v>2</v>
      </c>
      <c r="F11" s="48">
        <v>131</v>
      </c>
      <c r="G11" s="55">
        <v>0</v>
      </c>
      <c r="H11" s="51">
        <v>20</v>
      </c>
      <c r="I11" s="48">
        <v>639</v>
      </c>
      <c r="J11" s="53">
        <f t="shared" si="2"/>
        <v>37</v>
      </c>
      <c r="K11" s="54">
        <v>343</v>
      </c>
      <c r="L11" s="63">
        <f t="shared" si="2"/>
        <v>7</v>
      </c>
      <c r="M11" s="64">
        <f t="shared" si="2"/>
        <v>0</v>
      </c>
      <c r="N11" s="65">
        <f t="shared" si="2"/>
        <v>5</v>
      </c>
      <c r="O11" s="65">
        <f t="shared" si="2"/>
        <v>2</v>
      </c>
      <c r="P11" s="65">
        <f t="shared" si="2"/>
        <v>42</v>
      </c>
      <c r="Q11" s="65">
        <f t="shared" si="2"/>
        <v>63</v>
      </c>
      <c r="R11" s="65">
        <f t="shared" si="2"/>
        <v>0</v>
      </c>
      <c r="S11" s="65">
        <f t="shared" si="2"/>
        <v>1</v>
      </c>
      <c r="T11" s="65">
        <f t="shared" si="2"/>
        <v>33</v>
      </c>
      <c r="U11" s="65">
        <f t="shared" si="2"/>
        <v>110</v>
      </c>
      <c r="V11" s="66">
        <f t="shared" si="2"/>
        <v>80</v>
      </c>
      <c r="W11" s="48">
        <f t="shared" si="2"/>
        <v>29</v>
      </c>
      <c r="X11" s="56">
        <f t="shared" si="2"/>
        <v>354</v>
      </c>
    </row>
    <row r="12" spans="1:24" ht="17.25">
      <c r="B12" s="34" t="s">
        <v>30</v>
      </c>
      <c r="C12" s="35" t="s">
        <v>26</v>
      </c>
      <c r="D12" s="67">
        <v>8</v>
      </c>
      <c r="E12" s="67">
        <v>0</v>
      </c>
      <c r="F12" s="68">
        <f>[1]H28.7!E15</f>
        <v>0</v>
      </c>
      <c r="G12" s="57">
        <v>0</v>
      </c>
      <c r="H12" s="58">
        <v>0</v>
      </c>
      <c r="I12" s="40">
        <f>D12-E12+F12-G12+H12</f>
        <v>8</v>
      </c>
      <c r="J12" s="41">
        <v>15</v>
      </c>
      <c r="K12" s="42">
        <f>SUM(L12:V12)</f>
        <v>74</v>
      </c>
      <c r="L12" s="69">
        <v>1</v>
      </c>
      <c r="M12" s="36">
        <v>0</v>
      </c>
      <c r="N12" s="37">
        <v>0</v>
      </c>
      <c r="O12" s="37">
        <v>0</v>
      </c>
      <c r="P12" s="37">
        <v>5</v>
      </c>
      <c r="Q12" s="37">
        <v>10</v>
      </c>
      <c r="R12" s="37">
        <v>0</v>
      </c>
      <c r="S12" s="37">
        <v>0</v>
      </c>
      <c r="T12" s="37">
        <v>15</v>
      </c>
      <c r="U12" s="37">
        <v>28</v>
      </c>
      <c r="V12" s="44">
        <v>15</v>
      </c>
      <c r="W12" s="61">
        <v>7</v>
      </c>
      <c r="X12" s="62">
        <v>156</v>
      </c>
    </row>
    <row r="13" spans="1:24" ht="17.25">
      <c r="B13" s="46"/>
      <c r="C13" s="47" t="s">
        <v>27</v>
      </c>
      <c r="D13" s="48">
        <v>498</v>
      </c>
      <c r="E13" s="48">
        <v>2</v>
      </c>
      <c r="F13" s="48">
        <v>131</v>
      </c>
      <c r="G13" s="55">
        <v>0</v>
      </c>
      <c r="H13" s="51">
        <v>20</v>
      </c>
      <c r="I13" s="48">
        <v>647</v>
      </c>
      <c r="J13" s="53">
        <f t="shared" ref="J13:X13" si="3">J11+J12</f>
        <v>52</v>
      </c>
      <c r="K13" s="54">
        <v>417</v>
      </c>
      <c r="L13" s="63">
        <f t="shared" si="3"/>
        <v>8</v>
      </c>
      <c r="M13" s="64">
        <f t="shared" si="3"/>
        <v>0</v>
      </c>
      <c r="N13" s="65">
        <f t="shared" si="3"/>
        <v>5</v>
      </c>
      <c r="O13" s="65">
        <f t="shared" si="3"/>
        <v>2</v>
      </c>
      <c r="P13" s="65">
        <f t="shared" si="3"/>
        <v>47</v>
      </c>
      <c r="Q13" s="65">
        <f t="shared" si="3"/>
        <v>73</v>
      </c>
      <c r="R13" s="65">
        <f t="shared" si="3"/>
        <v>0</v>
      </c>
      <c r="S13" s="65">
        <f t="shared" si="3"/>
        <v>1</v>
      </c>
      <c r="T13" s="65">
        <f t="shared" si="3"/>
        <v>48</v>
      </c>
      <c r="U13" s="49">
        <f t="shared" si="3"/>
        <v>138</v>
      </c>
      <c r="V13" s="66">
        <f t="shared" si="3"/>
        <v>95</v>
      </c>
      <c r="W13" s="48">
        <f t="shared" si="3"/>
        <v>36</v>
      </c>
      <c r="X13" s="56">
        <f t="shared" si="3"/>
        <v>510</v>
      </c>
    </row>
    <row r="14" spans="1:24" ht="17.25" customHeight="1">
      <c r="B14" s="70" t="s">
        <v>31</v>
      </c>
      <c r="C14" s="71" t="s">
        <v>26</v>
      </c>
      <c r="D14" s="72">
        <v>8</v>
      </c>
      <c r="E14" s="36">
        <v>0</v>
      </c>
      <c r="F14" s="37">
        <f>[1]H28.8!E15</f>
        <v>0</v>
      </c>
      <c r="G14" s="73">
        <v>0</v>
      </c>
      <c r="H14" s="74">
        <v>0</v>
      </c>
      <c r="I14" s="40">
        <f>D14-E14+F14-G14+H14</f>
        <v>8</v>
      </c>
      <c r="J14" s="75">
        <v>6</v>
      </c>
      <c r="K14" s="42">
        <f>SUM(L14:V14)</f>
        <v>41</v>
      </c>
      <c r="L14" s="59">
        <v>1</v>
      </c>
      <c r="M14" s="36">
        <v>0</v>
      </c>
      <c r="N14" s="37">
        <v>0</v>
      </c>
      <c r="O14" s="37">
        <v>0</v>
      </c>
      <c r="P14" s="37">
        <v>0</v>
      </c>
      <c r="Q14" s="37">
        <v>1</v>
      </c>
      <c r="R14" s="37">
        <v>0</v>
      </c>
      <c r="S14" s="37">
        <v>0</v>
      </c>
      <c r="T14" s="37">
        <v>7</v>
      </c>
      <c r="U14" s="37">
        <v>15</v>
      </c>
      <c r="V14" s="44">
        <v>17</v>
      </c>
      <c r="W14" s="36">
        <v>6</v>
      </c>
      <c r="X14" s="44">
        <v>109</v>
      </c>
    </row>
    <row r="15" spans="1:24" ht="17.25" customHeight="1">
      <c r="B15" s="76"/>
      <c r="C15" s="77" t="s">
        <v>27</v>
      </c>
      <c r="D15" s="48">
        <v>506</v>
      </c>
      <c r="E15" s="48">
        <v>2</v>
      </c>
      <c r="F15" s="48">
        <v>131</v>
      </c>
      <c r="G15" s="55">
        <v>0</v>
      </c>
      <c r="H15" s="51">
        <v>20</v>
      </c>
      <c r="I15" s="48">
        <v>655</v>
      </c>
      <c r="J15" s="53">
        <f t="shared" ref="J15:X15" si="4">J13+J14</f>
        <v>58</v>
      </c>
      <c r="K15" s="54">
        <v>458</v>
      </c>
      <c r="L15" s="63">
        <f t="shared" si="4"/>
        <v>9</v>
      </c>
      <c r="M15" s="64">
        <f t="shared" si="4"/>
        <v>0</v>
      </c>
      <c r="N15" s="65">
        <f t="shared" si="4"/>
        <v>5</v>
      </c>
      <c r="O15" s="65">
        <f t="shared" si="4"/>
        <v>2</v>
      </c>
      <c r="P15" s="65">
        <f t="shared" si="4"/>
        <v>47</v>
      </c>
      <c r="Q15" s="65">
        <f t="shared" si="4"/>
        <v>74</v>
      </c>
      <c r="R15" s="65">
        <f t="shared" si="4"/>
        <v>0</v>
      </c>
      <c r="S15" s="65">
        <f t="shared" si="4"/>
        <v>1</v>
      </c>
      <c r="T15" s="65">
        <f t="shared" si="4"/>
        <v>55</v>
      </c>
      <c r="U15" s="65">
        <f t="shared" si="4"/>
        <v>153</v>
      </c>
      <c r="V15" s="66">
        <f t="shared" si="4"/>
        <v>112</v>
      </c>
      <c r="W15" s="48">
        <f t="shared" si="4"/>
        <v>42</v>
      </c>
      <c r="X15" s="56">
        <f t="shared" si="4"/>
        <v>619</v>
      </c>
    </row>
    <row r="16" spans="1:24" ht="17.25" customHeight="1">
      <c r="B16" s="70" t="s">
        <v>32</v>
      </c>
      <c r="C16" s="71" t="s">
        <v>26</v>
      </c>
      <c r="D16" s="72">
        <v>4</v>
      </c>
      <c r="E16" s="36">
        <v>0</v>
      </c>
      <c r="F16" s="37">
        <v>0</v>
      </c>
      <c r="G16" s="73">
        <v>0</v>
      </c>
      <c r="H16" s="74">
        <v>0</v>
      </c>
      <c r="I16" s="40">
        <f>D16-E16+F16-G16+H16</f>
        <v>4</v>
      </c>
      <c r="J16" s="75">
        <v>21</v>
      </c>
      <c r="K16" s="42">
        <f>SUM(L16:V16)</f>
        <v>68</v>
      </c>
      <c r="L16" s="59">
        <v>0</v>
      </c>
      <c r="M16" s="36">
        <v>0</v>
      </c>
      <c r="N16" s="37">
        <v>2</v>
      </c>
      <c r="O16" s="37">
        <v>0</v>
      </c>
      <c r="P16" s="37">
        <v>1</v>
      </c>
      <c r="Q16" s="37">
        <v>10</v>
      </c>
      <c r="R16" s="37">
        <v>0</v>
      </c>
      <c r="S16" s="37">
        <v>1</v>
      </c>
      <c r="T16" s="37">
        <v>9</v>
      </c>
      <c r="U16" s="37">
        <v>30</v>
      </c>
      <c r="V16" s="44">
        <v>15</v>
      </c>
      <c r="W16" s="36">
        <v>5</v>
      </c>
      <c r="X16" s="44">
        <v>135</v>
      </c>
    </row>
    <row r="17" spans="1:24" ht="17.25" customHeight="1">
      <c r="B17" s="76"/>
      <c r="C17" s="47" t="s">
        <v>27</v>
      </c>
      <c r="D17" s="48">
        <v>510</v>
      </c>
      <c r="E17" s="48">
        <v>2</v>
      </c>
      <c r="F17" s="48">
        <v>131</v>
      </c>
      <c r="G17" s="55">
        <v>0</v>
      </c>
      <c r="H17" s="51">
        <v>20</v>
      </c>
      <c r="I17" s="48">
        <v>659</v>
      </c>
      <c r="J17" s="53">
        <f t="shared" ref="J17:X17" si="5">J15+J16</f>
        <v>79</v>
      </c>
      <c r="K17" s="54">
        <v>526</v>
      </c>
      <c r="L17" s="63">
        <f t="shared" si="5"/>
        <v>9</v>
      </c>
      <c r="M17" s="64">
        <f t="shared" si="5"/>
        <v>0</v>
      </c>
      <c r="N17" s="65">
        <f t="shared" si="5"/>
        <v>7</v>
      </c>
      <c r="O17" s="65">
        <f t="shared" si="5"/>
        <v>2</v>
      </c>
      <c r="P17" s="65">
        <f t="shared" si="5"/>
        <v>48</v>
      </c>
      <c r="Q17" s="65">
        <f t="shared" si="5"/>
        <v>84</v>
      </c>
      <c r="R17" s="65">
        <f t="shared" si="5"/>
        <v>0</v>
      </c>
      <c r="S17" s="65">
        <v>2</v>
      </c>
      <c r="T17" s="65">
        <f t="shared" si="5"/>
        <v>64</v>
      </c>
      <c r="U17" s="65">
        <f t="shared" si="5"/>
        <v>183</v>
      </c>
      <c r="V17" s="66">
        <f t="shared" si="5"/>
        <v>127</v>
      </c>
      <c r="W17" s="48">
        <f t="shared" si="5"/>
        <v>47</v>
      </c>
      <c r="X17" s="56">
        <f t="shared" si="5"/>
        <v>754</v>
      </c>
    </row>
    <row r="18" spans="1:24" ht="17.25" customHeight="1">
      <c r="B18" s="78" t="s">
        <v>33</v>
      </c>
      <c r="C18" s="71" t="s">
        <v>26</v>
      </c>
      <c r="D18" s="72">
        <v>7</v>
      </c>
      <c r="E18" s="36">
        <v>0</v>
      </c>
      <c r="F18" s="36">
        <v>4</v>
      </c>
      <c r="G18" s="38">
        <v>0</v>
      </c>
      <c r="H18" s="74">
        <v>1</v>
      </c>
      <c r="I18" s="40">
        <v>12</v>
      </c>
      <c r="J18" s="41">
        <v>7</v>
      </c>
      <c r="K18" s="42">
        <f>SUM(L18:V18)</f>
        <v>108</v>
      </c>
      <c r="L18" s="69">
        <v>0</v>
      </c>
      <c r="M18" s="36">
        <v>0</v>
      </c>
      <c r="N18" s="37">
        <v>0</v>
      </c>
      <c r="O18" s="37">
        <v>0</v>
      </c>
      <c r="P18" s="37">
        <v>0</v>
      </c>
      <c r="Q18" s="37">
        <v>28</v>
      </c>
      <c r="R18" s="37">
        <v>0</v>
      </c>
      <c r="S18" s="37">
        <v>0</v>
      </c>
      <c r="T18" s="37">
        <v>8</v>
      </c>
      <c r="U18" s="37">
        <v>41</v>
      </c>
      <c r="V18" s="44">
        <v>31</v>
      </c>
      <c r="W18" s="36">
        <v>9</v>
      </c>
      <c r="X18" s="44">
        <v>90</v>
      </c>
    </row>
    <row r="19" spans="1:24" ht="17.25" customHeight="1">
      <c r="B19" s="79"/>
      <c r="C19" s="77" t="s">
        <v>27</v>
      </c>
      <c r="D19" s="48">
        <v>516</v>
      </c>
      <c r="E19" s="48">
        <v>2</v>
      </c>
      <c r="F19" s="48">
        <v>135</v>
      </c>
      <c r="G19" s="55">
        <v>0</v>
      </c>
      <c r="H19" s="51">
        <v>21</v>
      </c>
      <c r="I19" s="48">
        <v>670</v>
      </c>
      <c r="J19" s="53">
        <f t="shared" ref="J19:X19" si="6">J17+J18</f>
        <v>86</v>
      </c>
      <c r="K19" s="54">
        <v>634</v>
      </c>
      <c r="L19" s="63">
        <f t="shared" si="6"/>
        <v>9</v>
      </c>
      <c r="M19" s="64">
        <f t="shared" si="6"/>
        <v>0</v>
      </c>
      <c r="N19" s="65">
        <f t="shared" si="6"/>
        <v>7</v>
      </c>
      <c r="O19" s="65">
        <f t="shared" si="6"/>
        <v>2</v>
      </c>
      <c r="P19" s="65">
        <f t="shared" si="6"/>
        <v>48</v>
      </c>
      <c r="Q19" s="65">
        <f t="shared" si="6"/>
        <v>112</v>
      </c>
      <c r="R19" s="65">
        <f t="shared" si="6"/>
        <v>0</v>
      </c>
      <c r="S19" s="65">
        <f t="shared" si="6"/>
        <v>2</v>
      </c>
      <c r="T19" s="65">
        <f t="shared" si="6"/>
        <v>72</v>
      </c>
      <c r="U19" s="65">
        <f t="shared" si="6"/>
        <v>224</v>
      </c>
      <c r="V19" s="66">
        <f t="shared" si="6"/>
        <v>158</v>
      </c>
      <c r="W19" s="48">
        <f t="shared" si="6"/>
        <v>56</v>
      </c>
      <c r="X19" s="56">
        <f t="shared" si="6"/>
        <v>844</v>
      </c>
    </row>
    <row r="20" spans="1:24" ht="17.25" customHeight="1">
      <c r="B20" s="78" t="s">
        <v>34</v>
      </c>
      <c r="C20" s="80" t="s">
        <v>26</v>
      </c>
      <c r="D20" s="81">
        <v>5</v>
      </c>
      <c r="E20" s="43">
        <v>0</v>
      </c>
      <c r="F20" s="43">
        <v>0</v>
      </c>
      <c r="G20" s="82">
        <v>0</v>
      </c>
      <c r="H20" s="83">
        <v>0</v>
      </c>
      <c r="I20" s="40">
        <f>D20-E20+F20-G20+H20</f>
        <v>5</v>
      </c>
      <c r="J20" s="84">
        <v>0</v>
      </c>
      <c r="K20" s="42">
        <f>SUM(L20:V20)</f>
        <v>132</v>
      </c>
      <c r="L20" s="59">
        <v>0</v>
      </c>
      <c r="M20" s="43">
        <v>0</v>
      </c>
      <c r="N20" s="60">
        <v>0</v>
      </c>
      <c r="O20" s="60">
        <v>0</v>
      </c>
      <c r="P20" s="60">
        <v>3</v>
      </c>
      <c r="Q20" s="60">
        <v>32</v>
      </c>
      <c r="R20" s="60">
        <v>0</v>
      </c>
      <c r="S20" s="60">
        <v>1</v>
      </c>
      <c r="T20" s="60">
        <v>9</v>
      </c>
      <c r="U20" s="60">
        <v>45</v>
      </c>
      <c r="V20" s="45">
        <v>42</v>
      </c>
      <c r="W20" s="43">
        <v>9</v>
      </c>
      <c r="X20" s="45">
        <v>119</v>
      </c>
    </row>
    <row r="21" spans="1:24" ht="17.25" customHeight="1">
      <c r="B21" s="79"/>
      <c r="C21" s="77" t="s">
        <v>27</v>
      </c>
      <c r="D21" s="48">
        <v>521</v>
      </c>
      <c r="E21" s="48">
        <v>2</v>
      </c>
      <c r="F21" s="48">
        <v>135</v>
      </c>
      <c r="G21" s="55">
        <v>0</v>
      </c>
      <c r="H21" s="51">
        <v>21</v>
      </c>
      <c r="I21" s="48">
        <v>675</v>
      </c>
      <c r="J21" s="53">
        <f t="shared" ref="J21:X21" si="7">J19+J20</f>
        <v>86</v>
      </c>
      <c r="K21" s="54">
        <v>766</v>
      </c>
      <c r="L21" s="63">
        <f t="shared" si="7"/>
        <v>9</v>
      </c>
      <c r="M21" s="64">
        <f t="shared" si="7"/>
        <v>0</v>
      </c>
      <c r="N21" s="65">
        <f t="shared" si="7"/>
        <v>7</v>
      </c>
      <c r="O21" s="65">
        <f t="shared" si="7"/>
        <v>2</v>
      </c>
      <c r="P21" s="65">
        <f t="shared" si="7"/>
        <v>51</v>
      </c>
      <c r="Q21" s="65">
        <f t="shared" si="7"/>
        <v>144</v>
      </c>
      <c r="R21" s="65">
        <f t="shared" si="7"/>
        <v>0</v>
      </c>
      <c r="S21" s="65">
        <f t="shared" si="7"/>
        <v>3</v>
      </c>
      <c r="T21" s="65">
        <f t="shared" si="7"/>
        <v>81</v>
      </c>
      <c r="U21" s="65">
        <f t="shared" si="7"/>
        <v>269</v>
      </c>
      <c r="V21" s="66">
        <f t="shared" si="7"/>
        <v>200</v>
      </c>
      <c r="W21" s="48">
        <f t="shared" si="7"/>
        <v>65</v>
      </c>
      <c r="X21" s="56">
        <f t="shared" si="7"/>
        <v>963</v>
      </c>
    </row>
    <row r="22" spans="1:24" ht="17.25" customHeight="1">
      <c r="B22" s="78" t="s">
        <v>35</v>
      </c>
      <c r="C22" s="80" t="s">
        <v>26</v>
      </c>
      <c r="D22" s="81">
        <v>4</v>
      </c>
      <c r="E22" s="43">
        <v>0</v>
      </c>
      <c r="F22" s="43">
        <v>0</v>
      </c>
      <c r="G22" s="82">
        <v>0</v>
      </c>
      <c r="H22" s="83">
        <v>0</v>
      </c>
      <c r="I22" s="40">
        <f>D22-E22+F22-G22+H22</f>
        <v>4</v>
      </c>
      <c r="J22" s="84">
        <v>6</v>
      </c>
      <c r="K22" s="42">
        <f>SUM(L22:V22)</f>
        <v>92</v>
      </c>
      <c r="L22" s="59">
        <v>0</v>
      </c>
      <c r="M22" s="43">
        <v>0</v>
      </c>
      <c r="N22" s="60">
        <v>0</v>
      </c>
      <c r="O22" s="60">
        <v>0</v>
      </c>
      <c r="P22" s="60">
        <v>2</v>
      </c>
      <c r="Q22" s="60">
        <v>27</v>
      </c>
      <c r="R22" s="60">
        <v>0</v>
      </c>
      <c r="S22" s="60">
        <v>2</v>
      </c>
      <c r="T22" s="60">
        <v>4</v>
      </c>
      <c r="U22" s="60">
        <v>32</v>
      </c>
      <c r="V22" s="45">
        <v>25</v>
      </c>
      <c r="W22" s="43">
        <v>10</v>
      </c>
      <c r="X22" s="45">
        <v>89</v>
      </c>
    </row>
    <row r="23" spans="1:24" ht="17.25" customHeight="1">
      <c r="B23" s="79"/>
      <c r="C23" s="77" t="s">
        <v>27</v>
      </c>
      <c r="D23" s="48">
        <v>525</v>
      </c>
      <c r="E23" s="48">
        <v>2</v>
      </c>
      <c r="F23" s="48">
        <v>135</v>
      </c>
      <c r="G23" s="55">
        <v>0</v>
      </c>
      <c r="H23" s="51">
        <v>21</v>
      </c>
      <c r="I23" s="48">
        <v>679</v>
      </c>
      <c r="J23" s="53">
        <f t="shared" ref="J23:X23" si="8">J21+J22</f>
        <v>92</v>
      </c>
      <c r="K23" s="54">
        <v>858</v>
      </c>
      <c r="L23" s="63">
        <f t="shared" si="8"/>
        <v>9</v>
      </c>
      <c r="M23" s="64">
        <f t="shared" si="8"/>
        <v>0</v>
      </c>
      <c r="N23" s="65">
        <f t="shared" si="8"/>
        <v>7</v>
      </c>
      <c r="O23" s="65">
        <f t="shared" si="8"/>
        <v>2</v>
      </c>
      <c r="P23" s="65">
        <f t="shared" si="8"/>
        <v>53</v>
      </c>
      <c r="Q23" s="65">
        <f t="shared" si="8"/>
        <v>171</v>
      </c>
      <c r="R23" s="65">
        <f t="shared" si="8"/>
        <v>0</v>
      </c>
      <c r="S23" s="65">
        <f t="shared" si="8"/>
        <v>5</v>
      </c>
      <c r="T23" s="65">
        <f t="shared" si="8"/>
        <v>85</v>
      </c>
      <c r="U23" s="65">
        <v>301</v>
      </c>
      <c r="V23" s="66">
        <f t="shared" si="8"/>
        <v>225</v>
      </c>
      <c r="W23" s="48">
        <f t="shared" si="8"/>
        <v>75</v>
      </c>
      <c r="X23" s="56">
        <f t="shared" si="8"/>
        <v>1052</v>
      </c>
    </row>
    <row r="24" spans="1:24" ht="17.25" customHeight="1">
      <c r="A24" s="4"/>
      <c r="B24" s="85" t="s">
        <v>36</v>
      </c>
      <c r="C24" s="86" t="s">
        <v>26</v>
      </c>
      <c r="D24" s="43">
        <v>14</v>
      </c>
      <c r="E24" s="43">
        <v>0</v>
      </c>
      <c r="F24" s="60">
        <v>0</v>
      </c>
      <c r="G24" s="87">
        <v>0</v>
      </c>
      <c r="H24" s="83">
        <v>0</v>
      </c>
      <c r="I24" s="40">
        <f>D24-E24+F24-G24+H24</f>
        <v>14</v>
      </c>
      <c r="J24" s="84">
        <v>12</v>
      </c>
      <c r="K24" s="42">
        <f>SUM(L24:V24)</f>
        <v>104</v>
      </c>
      <c r="L24" s="59">
        <v>1</v>
      </c>
      <c r="M24" s="43">
        <v>0</v>
      </c>
      <c r="N24" s="60">
        <v>0</v>
      </c>
      <c r="O24" s="60">
        <v>0</v>
      </c>
      <c r="P24" s="60">
        <v>4</v>
      </c>
      <c r="Q24" s="60">
        <v>30</v>
      </c>
      <c r="R24" s="60">
        <v>0</v>
      </c>
      <c r="S24" s="60">
        <v>0</v>
      </c>
      <c r="T24" s="60">
        <v>26</v>
      </c>
      <c r="U24" s="60">
        <v>29</v>
      </c>
      <c r="V24" s="45">
        <v>14</v>
      </c>
      <c r="W24" s="43">
        <v>3</v>
      </c>
      <c r="X24" s="45">
        <v>61</v>
      </c>
    </row>
    <row r="25" spans="1:24" ht="17.25" customHeight="1">
      <c r="A25" s="4"/>
      <c r="B25" s="88"/>
      <c r="C25" s="89" t="s">
        <v>27</v>
      </c>
      <c r="D25" s="48">
        <v>539</v>
      </c>
      <c r="E25" s="48">
        <v>2</v>
      </c>
      <c r="F25" s="48">
        <v>135</v>
      </c>
      <c r="G25" s="55">
        <v>0</v>
      </c>
      <c r="H25" s="51">
        <v>21</v>
      </c>
      <c r="I25" s="48">
        <v>693</v>
      </c>
      <c r="J25" s="53">
        <f t="shared" ref="J25:X25" si="9">J23+J24</f>
        <v>104</v>
      </c>
      <c r="K25" s="54">
        <v>962</v>
      </c>
      <c r="L25" s="63">
        <f t="shared" si="9"/>
        <v>10</v>
      </c>
      <c r="M25" s="64">
        <f t="shared" si="9"/>
        <v>0</v>
      </c>
      <c r="N25" s="65">
        <f t="shared" si="9"/>
        <v>7</v>
      </c>
      <c r="O25" s="65">
        <f t="shared" si="9"/>
        <v>2</v>
      </c>
      <c r="P25" s="65">
        <f t="shared" si="9"/>
        <v>57</v>
      </c>
      <c r="Q25" s="65">
        <f t="shared" si="9"/>
        <v>201</v>
      </c>
      <c r="R25" s="65">
        <f t="shared" si="9"/>
        <v>0</v>
      </c>
      <c r="S25" s="65">
        <f t="shared" si="9"/>
        <v>5</v>
      </c>
      <c r="T25" s="65">
        <f t="shared" si="9"/>
        <v>111</v>
      </c>
      <c r="U25" s="65">
        <f t="shared" si="9"/>
        <v>330</v>
      </c>
      <c r="V25" s="66">
        <f t="shared" si="9"/>
        <v>239</v>
      </c>
      <c r="W25" s="48">
        <f t="shared" si="9"/>
        <v>78</v>
      </c>
      <c r="X25" s="56">
        <f t="shared" si="9"/>
        <v>1113</v>
      </c>
    </row>
    <row r="26" spans="1:24" ht="17.25" customHeight="1">
      <c r="B26" s="85" t="s">
        <v>37</v>
      </c>
      <c r="C26" s="86" t="s">
        <v>26</v>
      </c>
      <c r="D26" s="43">
        <v>13</v>
      </c>
      <c r="E26" s="43">
        <v>0</v>
      </c>
      <c r="F26" s="60">
        <v>0</v>
      </c>
      <c r="G26" s="87">
        <v>0</v>
      </c>
      <c r="H26" s="83">
        <v>0</v>
      </c>
      <c r="I26" s="40">
        <f>D26-E26+F26-G26+H26</f>
        <v>13</v>
      </c>
      <c r="J26" s="84">
        <v>6</v>
      </c>
      <c r="K26" s="42">
        <f>SUM(L26:V26)</f>
        <v>136</v>
      </c>
      <c r="L26" s="59">
        <v>0</v>
      </c>
      <c r="M26" s="43">
        <v>0</v>
      </c>
      <c r="N26" s="60">
        <v>0</v>
      </c>
      <c r="O26" s="60">
        <v>0</v>
      </c>
      <c r="P26" s="60">
        <v>1</v>
      </c>
      <c r="Q26" s="60">
        <v>33</v>
      </c>
      <c r="R26" s="60">
        <v>0</v>
      </c>
      <c r="S26" s="60">
        <v>0</v>
      </c>
      <c r="T26" s="60">
        <v>50</v>
      </c>
      <c r="U26" s="60">
        <v>44</v>
      </c>
      <c r="V26" s="45">
        <v>8</v>
      </c>
      <c r="W26" s="43">
        <v>10</v>
      </c>
      <c r="X26" s="45">
        <v>127</v>
      </c>
    </row>
    <row r="27" spans="1:24" ht="17.25" customHeight="1">
      <c r="B27" s="88"/>
      <c r="C27" s="89" t="s">
        <v>27</v>
      </c>
      <c r="D27" s="48">
        <v>552</v>
      </c>
      <c r="E27" s="48">
        <v>2</v>
      </c>
      <c r="F27" s="48">
        <v>135</v>
      </c>
      <c r="G27" s="55">
        <v>0</v>
      </c>
      <c r="H27" s="51">
        <v>21</v>
      </c>
      <c r="I27" s="48">
        <v>706</v>
      </c>
      <c r="J27" s="53">
        <f t="shared" ref="J27:X27" si="10">J25+J26</f>
        <v>110</v>
      </c>
      <c r="K27" s="54">
        <v>1098</v>
      </c>
      <c r="L27" s="63">
        <f t="shared" si="10"/>
        <v>10</v>
      </c>
      <c r="M27" s="64">
        <f t="shared" si="10"/>
        <v>0</v>
      </c>
      <c r="N27" s="65">
        <f t="shared" si="10"/>
        <v>7</v>
      </c>
      <c r="O27" s="65">
        <f t="shared" si="10"/>
        <v>2</v>
      </c>
      <c r="P27" s="65">
        <f t="shared" si="10"/>
        <v>58</v>
      </c>
      <c r="Q27" s="65">
        <f t="shared" si="10"/>
        <v>234</v>
      </c>
      <c r="R27" s="65">
        <f t="shared" si="10"/>
        <v>0</v>
      </c>
      <c r="S27" s="65">
        <f t="shared" si="10"/>
        <v>5</v>
      </c>
      <c r="T27" s="65">
        <f t="shared" si="10"/>
        <v>161</v>
      </c>
      <c r="U27" s="65">
        <f t="shared" si="10"/>
        <v>374</v>
      </c>
      <c r="V27" s="66">
        <f t="shared" si="10"/>
        <v>247</v>
      </c>
      <c r="W27" s="48">
        <f t="shared" si="10"/>
        <v>88</v>
      </c>
      <c r="X27" s="56">
        <f t="shared" si="10"/>
        <v>1240</v>
      </c>
    </row>
    <row r="28" spans="1:24" ht="17.25" customHeight="1">
      <c r="B28" s="85" t="s">
        <v>38</v>
      </c>
      <c r="C28" s="86" t="s">
        <v>26</v>
      </c>
      <c r="D28" s="43">
        <v>17</v>
      </c>
      <c r="E28" s="43">
        <v>0</v>
      </c>
      <c r="F28" s="60">
        <f>[1]H28.3!E15</f>
        <v>0</v>
      </c>
      <c r="G28" s="87">
        <v>0</v>
      </c>
      <c r="H28" s="83">
        <v>0</v>
      </c>
      <c r="I28" s="40">
        <f>D28-E28+F28-G28+H28</f>
        <v>17</v>
      </c>
      <c r="J28" s="84">
        <v>7</v>
      </c>
      <c r="K28" s="42">
        <f>SUM(L28:V28)</f>
        <v>173</v>
      </c>
      <c r="L28" s="59">
        <v>4</v>
      </c>
      <c r="M28" s="43">
        <v>0</v>
      </c>
      <c r="N28" s="60">
        <v>0</v>
      </c>
      <c r="O28" s="60">
        <v>0</v>
      </c>
      <c r="P28" s="60">
        <v>2</v>
      </c>
      <c r="Q28" s="60">
        <v>69</v>
      </c>
      <c r="R28" s="43">
        <v>0</v>
      </c>
      <c r="S28" s="60">
        <v>0</v>
      </c>
      <c r="T28" s="60">
        <v>53</v>
      </c>
      <c r="U28" s="60">
        <v>30</v>
      </c>
      <c r="V28" s="82">
        <v>15</v>
      </c>
      <c r="W28" s="81">
        <v>8</v>
      </c>
      <c r="X28" s="45">
        <v>158</v>
      </c>
    </row>
    <row r="29" spans="1:24" ht="17.25" customHeight="1">
      <c r="B29" s="88"/>
      <c r="C29" s="89" t="s">
        <v>27</v>
      </c>
      <c r="D29" s="48">
        <v>569</v>
      </c>
      <c r="E29" s="48">
        <v>2</v>
      </c>
      <c r="F29" s="48">
        <v>135</v>
      </c>
      <c r="G29" s="55">
        <v>0</v>
      </c>
      <c r="H29" s="51">
        <v>21</v>
      </c>
      <c r="I29" s="48">
        <v>723</v>
      </c>
      <c r="J29" s="53">
        <f t="shared" ref="J29:X29" si="11">J27+J28</f>
        <v>117</v>
      </c>
      <c r="K29" s="54">
        <f t="shared" si="11"/>
        <v>1271</v>
      </c>
      <c r="L29" s="63">
        <f t="shared" si="11"/>
        <v>14</v>
      </c>
      <c r="M29" s="64">
        <f t="shared" si="11"/>
        <v>0</v>
      </c>
      <c r="N29" s="65">
        <f t="shared" si="11"/>
        <v>7</v>
      </c>
      <c r="O29" s="65">
        <f t="shared" si="11"/>
        <v>2</v>
      </c>
      <c r="P29" s="65">
        <f t="shared" si="11"/>
        <v>60</v>
      </c>
      <c r="Q29" s="65">
        <f t="shared" si="11"/>
        <v>303</v>
      </c>
      <c r="R29" s="49">
        <f t="shared" si="11"/>
        <v>0</v>
      </c>
      <c r="S29" s="65">
        <f t="shared" si="11"/>
        <v>5</v>
      </c>
      <c r="T29" s="65">
        <f t="shared" si="11"/>
        <v>214</v>
      </c>
      <c r="U29" s="65">
        <f t="shared" si="11"/>
        <v>404</v>
      </c>
      <c r="V29" s="56">
        <f t="shared" si="11"/>
        <v>262</v>
      </c>
      <c r="W29" s="48">
        <f t="shared" si="11"/>
        <v>96</v>
      </c>
      <c r="X29" s="56">
        <f t="shared" si="11"/>
        <v>1398</v>
      </c>
    </row>
    <row r="30" spans="1:24">
      <c r="M30" s="90"/>
      <c r="U30" s="90"/>
    </row>
  </sheetData>
  <mergeCells count="16">
    <mergeCell ref="B22:B23"/>
    <mergeCell ref="B24:B25"/>
    <mergeCell ref="B26:B27"/>
    <mergeCell ref="B28:B29"/>
    <mergeCell ref="B10:B11"/>
    <mergeCell ref="B12:B13"/>
    <mergeCell ref="B14:B15"/>
    <mergeCell ref="B16:B17"/>
    <mergeCell ref="B18:B19"/>
    <mergeCell ref="B20:B21"/>
    <mergeCell ref="B1:X1"/>
    <mergeCell ref="B2:X2"/>
    <mergeCell ref="D4:I4"/>
    <mergeCell ref="L4:V4"/>
    <mergeCell ref="B6:B7"/>
    <mergeCell ref="B8:B9"/>
  </mergeCells>
  <phoneticPr fontId="1"/>
  <pageMargins left="0.74803149606299213" right="0.74803149606299213" top="0.98425196850393704" bottom="0.98425196850393704" header="0.51181102362204722" footer="0.51181102362204722"/>
  <pageSetup paperSize="9" scale="66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H28年度会員数・サポート件数</vt:lpstr>
      <vt:lpstr>H28年度会員数・サポート件数!Print_Area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comdesign</dc:creator>
  <cp:lastModifiedBy>comdesign</cp:lastModifiedBy>
  <dcterms:created xsi:type="dcterms:W3CDTF">2017-05-30T06:59:05Z</dcterms:created>
  <dcterms:modified xsi:type="dcterms:W3CDTF">2017-05-30T06:59:51Z</dcterms:modified>
</cp:coreProperties>
</file>